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y\Google Drive\Munka2015\Fejlesztés\434_MLSZ\4341_Pályarekonstrukció\3_kör\Útmutatók\Módosíított_felhívás\Mellékletek\Végleges\"/>
    </mc:Choice>
  </mc:AlternateContent>
  <bookViews>
    <workbookView xWindow="120" yWindow="45" windowWidth="15135" windowHeight="8130"/>
  </bookViews>
  <sheets>
    <sheet name="Adatlap" sheetId="1" r:id="rId1"/>
  </sheets>
  <definedNames>
    <definedName name="_ftn1" localSheetId="0">Adatlap!#REF!</definedName>
    <definedName name="_ftn2" localSheetId="0">Adatlap!#REF!</definedName>
    <definedName name="_ftnref1" localSheetId="0">Adatlap!$A$7</definedName>
    <definedName name="_ftnref2" localSheetId="0">Adatlap!#REF!</definedName>
  </definedNames>
  <calcPr calcId="162913"/>
</workbook>
</file>

<file path=xl/calcChain.xml><?xml version="1.0" encoding="utf-8"?>
<calcChain xmlns="http://schemas.openxmlformats.org/spreadsheetml/2006/main">
  <c r="C33" i="1" l="1"/>
  <c r="C25" i="1"/>
  <c r="C27" i="1" l="1"/>
  <c r="C29" i="1"/>
  <c r="C37" i="1"/>
  <c r="C20" i="1" l="1"/>
  <c r="C19" i="1"/>
  <c r="C18" i="1"/>
  <c r="C22" i="1"/>
  <c r="E22" i="1" s="1"/>
  <c r="D29" i="1"/>
  <c r="D22" i="1" l="1"/>
  <c r="E29" i="1"/>
  <c r="C35" i="1" l="1"/>
  <c r="C38" i="1" s="1"/>
  <c r="E37" i="1"/>
  <c r="D33" i="1"/>
  <c r="E35" i="1" l="1"/>
  <c r="D37" i="1"/>
  <c r="D35" i="1"/>
  <c r="E33" i="1"/>
  <c r="D27" i="1"/>
  <c r="E27" i="1" l="1"/>
  <c r="E20" i="1" l="1"/>
  <c r="E19" i="1"/>
  <c r="D19" i="1"/>
  <c r="D20" i="1"/>
  <c r="D18" i="1"/>
  <c r="E18" i="1"/>
  <c r="D25" i="1"/>
  <c r="E25" i="1"/>
  <c r="D38" i="1" l="1"/>
  <c r="E38" i="1"/>
</calcChain>
</file>

<file path=xl/sharedStrings.xml><?xml version="1.0" encoding="utf-8"?>
<sst xmlns="http://schemas.openxmlformats.org/spreadsheetml/2006/main" count="77" uniqueCount="75">
  <si>
    <t>1.1 Igénylő teljes neve</t>
  </si>
  <si>
    <t>1.2 Igénylő adószáma</t>
  </si>
  <si>
    <t>1.3 Igénylő besorolása</t>
  </si>
  <si>
    <t>Összesen: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</si>
  <si>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b/>
        <sz val="12"/>
        <color indexed="8"/>
        <rFont val="Times New Roman"/>
        <family val="1"/>
        <charset val="238"/>
      </rPr>
      <t>Igénylő adatai</t>
    </r>
  </si>
  <si>
    <r>
      <t>2.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b/>
        <sz val="12"/>
        <color indexed="8"/>
        <rFont val="Times New Roman"/>
        <family val="1"/>
        <charset val="238"/>
      </rPr>
      <t>A beruházás adatai</t>
    </r>
  </si>
  <si>
    <t>1.4 Igénylő kapcsolattartója</t>
  </si>
  <si>
    <t>1.5 Igénylő kapcsolattartójának elérhetőségei:</t>
  </si>
  <si>
    <t>Önkormányzat (igen/nem)</t>
  </si>
  <si>
    <t>Sportszervezet (igen/nem)</t>
  </si>
  <si>
    <t>3.1 Megye</t>
  </si>
  <si>
    <t>1.4.1 Név:</t>
  </si>
  <si>
    <t>1.4.2 Beosztás:</t>
  </si>
  <si>
    <t>1.5.1 Telefon:</t>
  </si>
  <si>
    <t>1.5.2 E-mail cím:</t>
  </si>
  <si>
    <t>3.2 Cím (irányítószám, település, utca, házszám)</t>
  </si>
  <si>
    <t>3.3 Helyrajzi szám</t>
  </si>
  <si>
    <t>3. Megvalósítás helyszíne</t>
  </si>
  <si>
    <t>1.6 A fejlesztéssel érintett ingatlan kizárólag a kérelmező tulajdonában van (igen/nem)</t>
  </si>
  <si>
    <t>Tulajdonos:</t>
  </si>
  <si>
    <r>
      <t xml:space="preserve">Tulajdonos*:
</t>
    </r>
    <r>
      <rPr>
        <sz val="10"/>
        <color indexed="8"/>
        <rFont val="Times New Roman"/>
        <family val="1"/>
        <charset val="238"/>
      </rPr>
      <t>* szükség szerint további sor beszúrható</t>
    </r>
  </si>
  <si>
    <t>2.1 Fejlesztés műszaki tartalma</t>
  </si>
  <si>
    <t>350, lux hat oszlopos</t>
  </si>
  <si>
    <t>Adatlap mellékletei:</t>
  </si>
  <si>
    <t>4. A beruházás szükségességének indoklása. Az indoklás elkészítésénél térjen ki az útmutató 7. fejezetében ismertetett értékelési szempontokra.</t>
  </si>
  <si>
    <t>Csatolva (igen/nem/nem releváns)</t>
  </si>
  <si>
    <t>Dátum:</t>
  </si>
  <si>
    <t>Cégszerű aláírás*</t>
  </si>
  <si>
    <t>1.7 Amennyiben a fejlesztéssel érintett ingatlan egyáltalán nem vagy nem kizárólag a kérelmező tulajdonában van, akkor a tulajdonosok felsorolása:</t>
  </si>
  <si>
    <t>2.3 Összesen bruttó költség</t>
  </si>
  <si>
    <t>2.4 30%-os önerő igény (bruttó Ft)</t>
  </si>
  <si>
    <t>2.6. Kérelmező tud delegálni megfelelő végzettséggel (elektromos) rendelkező műszaki ellenőrt? (igen/nem)</t>
  </si>
  <si>
    <t>Cím</t>
  </si>
  <si>
    <t>E-mail</t>
  </si>
  <si>
    <t>Telefonszám</t>
  </si>
  <si>
    <t>Név</t>
  </si>
  <si>
    <t>350, lux négy oszlopos, vagy</t>
  </si>
  <si>
    <t>200 lux, vagy</t>
  </si>
  <si>
    <t>3.      Az építeni kívánt projektelemmel érintett ingatlan 30 napnál nem régebbi tulajdoni lapjának földhivatal által kiadott eredeti példányát vagy másolatát.</t>
  </si>
  <si>
    <t>1.      Megfelelő tartalmú aláírt kérelmezői nyilatkozat (nyilatkozat tartalma eltér önkormányzati vagy sportszervezeti kérelmező esetében).</t>
  </si>
  <si>
    <t>2.      Megfelelő tartalmú aláírt tulajdonosi hozzájáruló nyilatkozatot(kat) a fejlesztés  (beruházás) megvalósításához és az eredeti rendeltetés (sportfunkció) 7 (hét)évig történő fenntartásához és kötelezettségvállalás a felhasználás jogosult általi ellenőrzésének biztosítására. Továbbá aláírt tulajdonosi nyilatkozat arról, hogy hogy - nem áll fenn harmadik személy irányában olyan kötelezettsége, amely a pályázat céljának megvalósulását meghiúsíthatja.</t>
  </si>
  <si>
    <t>Új pályavilágítás kialakítása</t>
  </si>
  <si>
    <t>Eredményjelző (250.000 Ft)</t>
  </si>
  <si>
    <t>Eredményjelző (500.000 Ft)</t>
  </si>
  <si>
    <t>Kerítés</t>
  </si>
  <si>
    <r>
      <t xml:space="preserve">Kiválasztott világítás (amelyik világítás típust  választja oda "1" számot írja be.) </t>
    </r>
    <r>
      <rPr>
        <b/>
        <sz val="12"/>
        <color theme="1"/>
        <rFont val="Times New Roman"/>
        <family val="1"/>
        <charset val="238"/>
      </rPr>
      <t>Csak az egyik típus választható!</t>
    </r>
  </si>
  <si>
    <r>
      <t xml:space="preserve">A felújítás maximális nettó költsége 6.300.000 forint lehet. </t>
    </r>
    <r>
      <rPr>
        <b/>
        <u val="singleAccounting"/>
        <sz val="12"/>
        <color theme="1"/>
        <rFont val="Times New Roman"/>
        <family val="1"/>
        <charset val="238"/>
      </rPr>
      <t>Az alábbi cellába forint összeget kell beírni!</t>
    </r>
  </si>
  <si>
    <t>5.      Külső kerítés, labdafogó háló, lelátó esetében a jelenlegi és a tervezett állapotot ismertető egyszerű műszaki leírást, fotódokumentációt.</t>
  </si>
  <si>
    <t xml:space="preserve">6.     Meglévő világítás felújítása esetében a jelenlegi és a tervezett állapotot ismertető egyszerű műszaki leírást, fotódokumentációt, tételes árazott költségvetést, amely alapján az anyagok és munkadíjak mennyiségei, mennyiségi egységei és egységárai megállapíthatók. A költségvetéseket .xls vagy .xlsx formátumban kell elkészíteni. </t>
  </si>
  <si>
    <t>7.   Meglévő világítás felújítása esetén nyilatkozat arról, hogy a felújítással nem érintett eszközök üzemszerű működése hibátlan.</t>
  </si>
  <si>
    <t>8.      Képviselőtestület határozata a pályázó által egy összegben kifizetendő összeg rendelkezésre állásáról (önkormányzati pályázó esetén), sportszervezet esetében nyilatkozat.</t>
  </si>
  <si>
    <t>10.      Helyszínrajz, vázrajz a futballpálya és az esetlegesen meglévő világítás és a tervezett világítás helyének feltüntetésével.</t>
  </si>
  <si>
    <t xml:space="preserve">12.     Nyilatkozat arról, hogy a kivitelezési feladatokhoz szükséges közművek kiépítésének költségét, az építési feltételek biztosítását (terület és annak megközelíthetőségének biztosítása, víz, villany, stb.) a kérelmező vállalja. </t>
  </si>
  <si>
    <t xml:space="preserve">*Sportszervezet esetében az aláíró a sportszervezet nevében nyilatkozik arról, hogy az útmutató 6. fejezetében ismertetett feltételeket a Sportszervezet teljes körűen teljesíti </t>
  </si>
  <si>
    <t>Pályavilágítás felújítása</t>
  </si>
  <si>
    <t>Kiegészítő eszközök</t>
  </si>
  <si>
    <t>Baranya</t>
  </si>
  <si>
    <t>2.7 Műszaki ellenőr adatai (ammenyiben 2.6. pontra adott válasz "igen")</t>
  </si>
  <si>
    <t>2.2 Pályázatban szereplő műszaki tartalom kiválasztása</t>
  </si>
  <si>
    <t>*Kizárólag a zöld cellába kell beírni a megfelelő információt. Az adatlap szerkezetét, tartalmát a kérelmező nem módosíthatja.</t>
  </si>
  <si>
    <t>2.5 Támogatás összege (nettó Ft)</t>
  </si>
  <si>
    <t>Mennyiség megadása
(Maximum 1 darabot lehet megadni, amennyiben itt szerepel érték a másik típus nem választható.)</t>
  </si>
  <si>
    <t>Mennyiség megadása méterben
(Nincs felső korlát, de kizárólag a sportobjektum bekerítésére lehet pályázni.)</t>
  </si>
  <si>
    <t>Mennyiség megadása
 (150-300 főt lehet megadni.)</t>
  </si>
  <si>
    <t>Meglévő pályavilágítás felújítása</t>
  </si>
  <si>
    <t xml:space="preserve">4.     Új pályavilágítás kialakítása és lelátó esetében a hatáskörrel és illetékességgel rendelkező hatóság igazolását arról, hogy a bejelentésben megjelölt beruházási tevékenység nem építésiengedély-köteles. </t>
  </si>
  <si>
    <t>11.    Új pályavilágítás kialakítása és lelátó esetében közmű genplán (összesített közműterv), vagy a szolgáltatók nyilatkozata arról, hogy a pálya/lelátó alatt és felett, valamint a védőtávolságokon belül semmilyen közmű nincs vezetve.</t>
  </si>
  <si>
    <t>Mennyiség megadása
(6-18 fő között lehet megadni)</t>
  </si>
  <si>
    <t>Mennyiség megadása
(Maximum 400 méter/pálya lehet megadni.)</t>
  </si>
  <si>
    <t>Cserepad</t>
  </si>
  <si>
    <t xml:space="preserve">Labdafogó háló </t>
  </si>
  <si>
    <t>Fejlesztéssel érintett pályák száma (db)</t>
  </si>
  <si>
    <t xml:space="preserve">Mobil lelátó </t>
  </si>
  <si>
    <t>Telephely korszerűsítési program korszerűsítés program - Igénylőlap (2017)*</t>
  </si>
  <si>
    <t>9.    Új pályavilágítás kialakítása és lelátó esetében érvényes talajmechanikai szakvéleményt arról, hogy beruházás területen nem kell költségnövekedésre számítani a kivitelezés kapcsán, a terület megfelel a pályázat tárgyának megépítésére (talajszerkezet, talajvíz, belvíz, stb.) és amely szakvélemény később megfelelő lehet a kivitelezési terv területre történő esetleges adaptálásához is. Amennyiben a fenti szakvéleményt a telek tulajdonosának erre vonatkozó nyilatkozatával helyettesíti a nyertes pályázó, akkor tudomásul veszi, ennek teljes kockázatát (anyagi, műszaki, jogi, stb.) viselnem kell.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</si>
</sst>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0"/>
      <color theme="1"/>
      <name val="Franklin Gothic Boo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 val="singleAccounting"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8"/>
      <color theme="1"/>
      <name val="Franklin Gothic Boo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 hidden="1"/>
    </xf>
    <xf numFmtId="0" fontId="7" fillId="0" borderId="0" xfId="0" applyFont="1" applyBorder="1" applyAlignment="1" applyProtection="1">
      <alignment vertical="top" wrapText="1"/>
      <protection locked="0" hidden="1"/>
    </xf>
    <xf numFmtId="0" fontId="7" fillId="0" borderId="1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indent="5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165" fontId="7" fillId="0" borderId="1" xfId="1" applyNumberFormat="1" applyFont="1" applyBorder="1" applyAlignment="1" applyProtection="1">
      <alignment vertical="top" wrapText="1"/>
      <protection hidden="1"/>
    </xf>
    <xf numFmtId="16" fontId="7" fillId="0" borderId="1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Protection="1">
      <protection locked="0"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Protection="1">
      <protection locked="0" hidden="1"/>
    </xf>
    <xf numFmtId="0" fontId="7" fillId="0" borderId="0" xfId="0" applyFont="1" applyProtection="1">
      <protection locked="0" hidden="1"/>
    </xf>
    <xf numFmtId="0" fontId="7" fillId="0" borderId="0" xfId="0" applyFont="1" applyFill="1" applyBorder="1" applyAlignment="1" applyProtection="1">
      <alignment vertical="top" wrapText="1"/>
      <protection hidden="1"/>
    </xf>
    <xf numFmtId="16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165" fontId="0" fillId="0" borderId="0" xfId="0" applyNumberFormat="1" applyProtection="1">
      <protection locked="0" hidden="1"/>
    </xf>
    <xf numFmtId="165" fontId="7" fillId="0" borderId="1" xfId="1" applyNumberFormat="1" applyFont="1" applyBorder="1" applyAlignment="1" applyProtection="1">
      <alignment horizontal="center" vertical="top" wrapText="1"/>
      <protection hidden="1"/>
    </xf>
    <xf numFmtId="0" fontId="10" fillId="0" borderId="4" xfId="0" applyFont="1" applyBorder="1" applyProtection="1">
      <protection locked="0" hidden="1"/>
    </xf>
    <xf numFmtId="165" fontId="7" fillId="0" borderId="1" xfId="1" applyNumberFormat="1" applyFont="1" applyBorder="1" applyAlignment="1" applyProtection="1">
      <alignment horizontal="left" vertical="top" wrapText="1" indent="1"/>
      <protection hidden="1"/>
    </xf>
    <xf numFmtId="165" fontId="6" fillId="4" borderId="1" xfId="1" applyNumberFormat="1" applyFont="1" applyFill="1" applyBorder="1" applyAlignment="1" applyProtection="1">
      <alignment vertical="top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top" wrapText="1"/>
      <protection hidden="1"/>
    </xf>
    <xf numFmtId="164" fontId="7" fillId="2" borderId="13" xfId="1" applyFont="1" applyFill="1" applyBorder="1" applyAlignment="1" applyProtection="1">
      <alignment horizontal="center" vertical="center" wrapText="1"/>
      <protection locked="0" hidden="1"/>
    </xf>
    <xf numFmtId="164" fontId="0" fillId="0" borderId="0" xfId="1" applyFont="1" applyProtection="1">
      <protection locked="0" hidden="1"/>
    </xf>
    <xf numFmtId="165" fontId="7" fillId="2" borderId="13" xfId="1" applyNumberFormat="1" applyFont="1" applyFill="1" applyBorder="1" applyAlignment="1" applyProtection="1">
      <alignment horizontal="center" vertical="top" wrapText="1"/>
      <protection locked="0" hidden="1"/>
    </xf>
    <xf numFmtId="165" fontId="7" fillId="2" borderId="1" xfId="1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164" fontId="6" fillId="4" borderId="13" xfId="1" applyFont="1" applyFill="1" applyBorder="1" applyAlignment="1" applyProtection="1">
      <alignment horizontal="center" vertical="top" wrapText="1"/>
      <protection hidden="1"/>
    </xf>
    <xf numFmtId="164" fontId="7" fillId="4" borderId="13" xfId="1" applyFont="1" applyFill="1" applyBorder="1" applyAlignment="1" applyProtection="1">
      <alignment horizontal="center" vertical="top" wrapText="1"/>
      <protection hidden="1"/>
    </xf>
    <xf numFmtId="164" fontId="7" fillId="3" borderId="13" xfId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0" fillId="0" borderId="4" xfId="0" applyBorder="1" applyProtection="1">
      <protection hidden="1"/>
    </xf>
    <xf numFmtId="0" fontId="10" fillId="0" borderId="4" xfId="0" applyFon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Border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horizontal="center"/>
      <protection locked="0" hidden="1"/>
    </xf>
    <xf numFmtId="165" fontId="4" fillId="0" borderId="0" xfId="1" applyNumberFormat="1" applyFont="1" applyFill="1" applyBorder="1" applyProtection="1">
      <protection locked="0" hidden="1"/>
    </xf>
    <xf numFmtId="0" fontId="12" fillId="2" borderId="1" xfId="0" applyFont="1" applyFill="1" applyBorder="1" applyAlignment="1" applyProtection="1">
      <alignment horizontal="left" vertical="center"/>
      <protection locked="0" hidden="1"/>
    </xf>
    <xf numFmtId="0" fontId="7" fillId="2" borderId="1" xfId="0" applyFont="1" applyFill="1" applyBorder="1" applyAlignment="1" applyProtection="1">
      <alignment horizontal="left" vertical="center" wrapText="1"/>
      <protection locked="0" hidden="1"/>
    </xf>
    <xf numFmtId="165" fontId="13" fillId="3" borderId="1" xfId="1" applyNumberFormat="1" applyFont="1" applyFill="1" applyBorder="1" applyAlignment="1" applyProtection="1">
      <alignment horizontal="right" vertical="center"/>
      <protection hidden="1"/>
    </xf>
    <xf numFmtId="165" fontId="13" fillId="3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5" fontId="7" fillId="0" borderId="1" xfId="1" applyNumberFormat="1" applyFont="1" applyBorder="1" applyAlignment="1" applyProtection="1">
      <alignment horizontal="left" vertical="center" wrapText="1" indent="1"/>
      <protection hidden="1"/>
    </xf>
    <xf numFmtId="165" fontId="4" fillId="4" borderId="1" xfId="1" applyNumberFormat="1" applyFont="1" applyFill="1" applyBorder="1" applyAlignment="1" applyProtection="1">
      <alignment horizontal="right" vertical="center"/>
      <protection hidden="1"/>
    </xf>
    <xf numFmtId="165" fontId="4" fillId="3" borderId="1" xfId="1" applyNumberFormat="1" applyFont="1" applyFill="1" applyBorder="1" applyAlignment="1" applyProtection="1">
      <alignment horizontal="right" vertical="center"/>
      <protection hidden="1"/>
    </xf>
    <xf numFmtId="0" fontId="7" fillId="2" borderId="5" xfId="0" applyFont="1" applyFill="1" applyBorder="1" applyAlignment="1" applyProtection="1">
      <alignment horizontal="left" vertical="top" wrapText="1"/>
      <protection locked="0" hidden="1"/>
    </xf>
    <xf numFmtId="0" fontId="7" fillId="2" borderId="6" xfId="0" applyFont="1" applyFill="1" applyBorder="1" applyAlignment="1" applyProtection="1">
      <alignment horizontal="left" vertical="top" wrapText="1"/>
      <protection locked="0" hidden="1"/>
    </xf>
    <xf numFmtId="0" fontId="7" fillId="2" borderId="7" xfId="0" applyFont="1" applyFill="1" applyBorder="1" applyAlignment="1" applyProtection="1">
      <alignment horizontal="left" vertical="top" wrapText="1"/>
      <protection locked="0" hidden="1"/>
    </xf>
    <xf numFmtId="0" fontId="7" fillId="2" borderId="8" xfId="0" applyFont="1" applyFill="1" applyBorder="1" applyAlignment="1" applyProtection="1">
      <alignment horizontal="left" vertical="top" wrapText="1"/>
      <protection locked="0" hidden="1"/>
    </xf>
    <xf numFmtId="0" fontId="7" fillId="2" borderId="0" xfId="0" applyFont="1" applyFill="1" applyBorder="1" applyAlignment="1" applyProtection="1">
      <alignment horizontal="left" vertical="top" wrapText="1"/>
      <protection locked="0" hidden="1"/>
    </xf>
    <xf numFmtId="0" fontId="7" fillId="2" borderId="9" xfId="0" applyFont="1" applyFill="1" applyBorder="1" applyAlignment="1" applyProtection="1">
      <alignment horizontal="left" vertical="top" wrapText="1"/>
      <protection locked="0" hidden="1"/>
    </xf>
    <xf numFmtId="0" fontId="7" fillId="2" borderId="10" xfId="0" applyFont="1" applyFill="1" applyBorder="1" applyAlignment="1" applyProtection="1">
      <alignment horizontal="left" vertical="top" wrapText="1"/>
      <protection locked="0" hidden="1"/>
    </xf>
    <xf numFmtId="0" fontId="7" fillId="2" borderId="4" xfId="0" applyFont="1" applyFill="1" applyBorder="1" applyAlignment="1" applyProtection="1">
      <alignment horizontal="left" vertical="top" wrapText="1"/>
      <protection locked="0" hidden="1"/>
    </xf>
    <xf numFmtId="0" fontId="7" fillId="2" borderId="11" xfId="0" applyFont="1" applyFill="1" applyBorder="1" applyAlignment="1" applyProtection="1">
      <alignment horizontal="left" vertical="top" wrapText="1"/>
      <protection locked="0" hidden="1"/>
    </xf>
    <xf numFmtId="0" fontId="5" fillId="3" borderId="12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/>
      <protection hidden="1"/>
    </xf>
    <xf numFmtId="165" fontId="7" fillId="0" borderId="1" xfId="1" applyNumberFormat="1" applyFont="1" applyBorder="1" applyAlignment="1" applyProtection="1">
      <alignment horizontal="left" vertical="center" wrapText="1"/>
      <protection hidden="1"/>
    </xf>
    <xf numFmtId="165" fontId="7" fillId="0" borderId="7" xfId="1" applyNumberFormat="1" applyFont="1" applyBorder="1" applyAlignment="1" applyProtection="1">
      <alignment horizontal="left" vertical="center" wrapText="1" indent="1"/>
      <protection hidden="1"/>
    </xf>
    <xf numFmtId="165" fontId="7" fillId="0" borderId="11" xfId="1" applyNumberFormat="1" applyFont="1" applyBorder="1" applyAlignment="1" applyProtection="1">
      <alignment horizontal="left" vertical="center" wrapText="1" indent="1"/>
      <protection hidden="1"/>
    </xf>
    <xf numFmtId="165" fontId="7" fillId="0" borderId="3" xfId="1" applyNumberFormat="1" applyFont="1" applyBorder="1" applyAlignment="1" applyProtection="1">
      <alignment horizontal="left" vertical="center" wrapText="1" indent="1"/>
      <protection hidden="1"/>
    </xf>
    <xf numFmtId="165" fontId="7" fillId="0" borderId="2" xfId="1" applyNumberFormat="1" applyFont="1" applyBorder="1" applyAlignment="1" applyProtection="1">
      <alignment horizontal="left" vertical="center" wrapText="1" indent="1"/>
      <protection hidden="1"/>
    </xf>
    <xf numFmtId="164" fontId="7" fillId="0" borderId="3" xfId="1" applyFont="1" applyBorder="1" applyAlignment="1" applyProtection="1">
      <alignment horizontal="left" vertical="center" wrapText="1"/>
      <protection hidden="1"/>
    </xf>
    <xf numFmtId="164" fontId="7" fillId="0" borderId="14" xfId="1" applyFont="1" applyBorder="1" applyAlignment="1" applyProtection="1">
      <alignment horizontal="left" vertical="center" wrapText="1"/>
      <protection hidden="1"/>
    </xf>
    <xf numFmtId="164" fontId="7" fillId="0" borderId="2" xfId="1" applyFont="1" applyBorder="1" applyAlignment="1" applyProtection="1">
      <alignment horizontal="left" vertical="center" wrapText="1"/>
      <protection hidden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view="pageBreakPreview" topLeftCell="A67" zoomScale="70" zoomScaleNormal="70" zoomScaleSheetLayoutView="70" workbookViewId="0">
      <selection activeCell="A72" sqref="A72"/>
    </sheetView>
  </sheetViews>
  <sheetFormatPr defaultRowHeight="15" x14ac:dyDescent="0.25"/>
  <cols>
    <col min="1" max="1" width="53.85546875" style="1" customWidth="1"/>
    <col min="2" max="2" width="51.28515625" style="1" customWidth="1"/>
    <col min="3" max="3" width="52.5703125" style="1" customWidth="1"/>
    <col min="4" max="4" width="35.7109375" style="1" customWidth="1"/>
    <col min="5" max="5" width="28.5703125" style="1" customWidth="1"/>
    <col min="6" max="6" width="23.42578125" style="1" customWidth="1"/>
    <col min="7" max="7" width="25.140625" style="1" customWidth="1"/>
    <col min="8" max="8" width="13.42578125" style="1" customWidth="1"/>
    <col min="9" max="16384" width="9.140625" style="1"/>
  </cols>
  <sheetData>
    <row r="1" spans="1:7" ht="36" customHeight="1" x14ac:dyDescent="0.35">
      <c r="A1" s="27"/>
      <c r="C1" s="50" t="s">
        <v>73</v>
      </c>
      <c r="D1" s="28"/>
      <c r="E1" s="28"/>
      <c r="F1" s="27"/>
    </row>
    <row r="2" spans="1:7" ht="21" x14ac:dyDescent="0.35">
      <c r="A2" s="29" t="s">
        <v>59</v>
      </c>
      <c r="B2" s="27"/>
      <c r="C2" s="28"/>
      <c r="D2" s="28"/>
      <c r="E2" s="28"/>
      <c r="F2" s="27"/>
    </row>
    <row r="3" spans="1:7" ht="21" x14ac:dyDescent="0.35">
      <c r="A3" s="29"/>
      <c r="B3" s="27"/>
      <c r="C3" s="28"/>
      <c r="D3" s="28"/>
      <c r="E3" s="28"/>
      <c r="F3" s="27"/>
    </row>
    <row r="4" spans="1:7" ht="15.75" x14ac:dyDescent="0.25">
      <c r="A4" s="4" t="s">
        <v>4</v>
      </c>
      <c r="B4" s="27"/>
      <c r="C4" s="27"/>
      <c r="D4" s="27"/>
      <c r="E4" s="27"/>
      <c r="F4" s="27"/>
    </row>
    <row r="5" spans="1:7" ht="47.25" customHeight="1" x14ac:dyDescent="0.25">
      <c r="A5" s="3" t="s">
        <v>0</v>
      </c>
      <c r="B5" s="47"/>
      <c r="C5" s="2"/>
    </row>
    <row r="6" spans="1:7" ht="38.25" customHeight="1" x14ac:dyDescent="0.25">
      <c r="A6" s="3" t="s">
        <v>1</v>
      </c>
      <c r="B6" s="47"/>
      <c r="C6" s="2"/>
      <c r="D6" s="2"/>
      <c r="E6" s="2"/>
    </row>
    <row r="7" spans="1:7" ht="33" customHeight="1" x14ac:dyDescent="0.25">
      <c r="A7" s="3" t="s">
        <v>2</v>
      </c>
      <c r="B7" s="10" t="s">
        <v>8</v>
      </c>
      <c r="C7" s="47"/>
      <c r="D7" s="3" t="s">
        <v>9</v>
      </c>
      <c r="E7" s="47"/>
      <c r="F7" s="27"/>
    </row>
    <row r="8" spans="1:7" ht="26.25" customHeight="1" x14ac:dyDescent="0.25">
      <c r="A8" s="3" t="s">
        <v>6</v>
      </c>
      <c r="B8" s="10" t="s">
        <v>11</v>
      </c>
      <c r="C8" s="47"/>
      <c r="D8" s="3" t="s">
        <v>12</v>
      </c>
      <c r="E8" s="47"/>
      <c r="F8" s="43"/>
      <c r="G8" s="11"/>
    </row>
    <row r="9" spans="1:7" ht="33" customHeight="1" x14ac:dyDescent="0.25">
      <c r="A9" s="3" t="s">
        <v>7</v>
      </c>
      <c r="B9" s="10" t="s">
        <v>13</v>
      </c>
      <c r="C9" s="47"/>
      <c r="D9" s="3" t="s">
        <v>14</v>
      </c>
      <c r="E9" s="47"/>
      <c r="F9" s="43"/>
      <c r="G9" s="11"/>
    </row>
    <row r="10" spans="1:7" ht="81.75" customHeight="1" x14ac:dyDescent="0.25">
      <c r="A10" s="7" t="s">
        <v>18</v>
      </c>
      <c r="B10" s="47"/>
      <c r="C10" s="31"/>
      <c r="D10" s="8"/>
      <c r="E10" s="32"/>
    </row>
    <row r="11" spans="1:7" ht="81.75" customHeight="1" x14ac:dyDescent="0.25">
      <c r="A11" s="7" t="s">
        <v>28</v>
      </c>
      <c r="B11" s="10" t="s">
        <v>19</v>
      </c>
      <c r="C11" s="47"/>
      <c r="D11" s="8"/>
      <c r="E11" s="32"/>
    </row>
    <row r="12" spans="1:7" ht="81.75" customHeight="1" x14ac:dyDescent="0.25">
      <c r="A12" s="14"/>
      <c r="B12" s="10" t="s">
        <v>19</v>
      </c>
      <c r="C12" s="47"/>
      <c r="D12" s="8"/>
      <c r="E12" s="32"/>
    </row>
    <row r="13" spans="1:7" ht="81.75" customHeight="1" x14ac:dyDescent="0.25">
      <c r="A13" s="14"/>
      <c r="B13" s="10" t="s">
        <v>20</v>
      </c>
      <c r="C13" s="47"/>
      <c r="D13" s="8"/>
      <c r="E13" s="32"/>
    </row>
    <row r="14" spans="1:7" x14ac:dyDescent="0.25">
      <c r="A14" s="27"/>
      <c r="B14" s="27"/>
      <c r="C14" s="27"/>
      <c r="D14" s="27"/>
      <c r="E14" s="27"/>
    </row>
    <row r="15" spans="1:7" ht="15.75" x14ac:dyDescent="0.25">
      <c r="A15" s="4" t="s">
        <v>5</v>
      </c>
      <c r="B15" s="27"/>
      <c r="C15" s="27"/>
      <c r="D15" s="27"/>
      <c r="E15" s="27"/>
    </row>
    <row r="16" spans="1:7" s="27" customFormat="1" ht="31.5" x14ac:dyDescent="0.25">
      <c r="A16" s="3" t="s">
        <v>21</v>
      </c>
      <c r="B16" s="5" t="s">
        <v>58</v>
      </c>
      <c r="C16" s="5" t="s">
        <v>29</v>
      </c>
      <c r="D16" s="5" t="s">
        <v>30</v>
      </c>
      <c r="E16" s="5" t="s">
        <v>60</v>
      </c>
    </row>
    <row r="17" spans="1:6" s="27" customFormat="1" ht="47.25" x14ac:dyDescent="0.25">
      <c r="A17" s="21" t="s">
        <v>41</v>
      </c>
      <c r="B17" s="22" t="s">
        <v>45</v>
      </c>
      <c r="C17" s="22"/>
      <c r="D17" s="22"/>
      <c r="E17" s="22"/>
    </row>
    <row r="18" spans="1:6" ht="15.75" x14ac:dyDescent="0.25">
      <c r="A18" s="19" t="s">
        <v>37</v>
      </c>
      <c r="B18" s="26">
        <v>0</v>
      </c>
      <c r="C18" s="48">
        <f>IF(SUM(B18:B20)&lt;=1,(17000000*1.27*B18),"Csak az egyik cellába lehet 1 darabot megjelölni")</f>
        <v>0</v>
      </c>
      <c r="D18" s="48">
        <f>ROUND((C18*0.3),0)</f>
        <v>0</v>
      </c>
      <c r="E18" s="48">
        <f>ROUND(((C18/1.27)*0.7),0)</f>
        <v>0</v>
      </c>
      <c r="F18" s="16"/>
    </row>
    <row r="19" spans="1:6" ht="15.75" x14ac:dyDescent="0.25">
      <c r="A19" s="19" t="s">
        <v>36</v>
      </c>
      <c r="B19" s="26">
        <v>0</v>
      </c>
      <c r="C19" s="48">
        <f>IF(SUM(B18:B20)&lt;=1,(17000000*1.27*B19),"Csak az egyik cellába lehet 1 darabot megjelölni")</f>
        <v>0</v>
      </c>
      <c r="D19" s="48">
        <f>ROUND((C19*0.3),0)</f>
        <v>0</v>
      </c>
      <c r="E19" s="48">
        <f>ROUND(((C19/1.27)*0.7),0)</f>
        <v>0</v>
      </c>
    </row>
    <row r="20" spans="1:6" ht="15.75" x14ac:dyDescent="0.25">
      <c r="A20" s="19" t="s">
        <v>22</v>
      </c>
      <c r="B20" s="26">
        <v>0</v>
      </c>
      <c r="C20" s="48">
        <f>IF(SUM(B18:B20)&lt;=1,(17000000*1.27*B20),"Csak az egyik cellába lehet 1 darabot megjelölni")</f>
        <v>0</v>
      </c>
      <c r="D20" s="48">
        <f>ROUND((C20*0.3),0)</f>
        <v>0</v>
      </c>
      <c r="E20" s="48">
        <f>ROUND(((C20/1.27)*0.7),0)</f>
        <v>0</v>
      </c>
    </row>
    <row r="21" spans="1:6" s="27" customFormat="1" ht="48" customHeight="1" x14ac:dyDescent="0.25">
      <c r="A21" s="21" t="s">
        <v>54</v>
      </c>
      <c r="B21" s="33" t="s">
        <v>46</v>
      </c>
      <c r="C21" s="52"/>
      <c r="D21" s="52"/>
      <c r="E21" s="52"/>
    </row>
    <row r="22" spans="1:6" ht="33.75" customHeight="1" x14ac:dyDescent="0.25">
      <c r="A22" s="51" t="s">
        <v>64</v>
      </c>
      <c r="B22" s="25">
        <v>0</v>
      </c>
      <c r="C22" s="48">
        <f>IF((1.27*B22)&lt;=(6300000*1.27),B22*1.27,"Túl magas a nettó összeg!")</f>
        <v>0</v>
      </c>
      <c r="D22" s="48">
        <f>ROUND((C22*0.3),0)</f>
        <v>0</v>
      </c>
      <c r="E22" s="48">
        <f>ROUND(((C22/1.27)*0.7),0)</f>
        <v>0</v>
      </c>
      <c r="F22" s="24"/>
    </row>
    <row r="23" spans="1:6" s="27" customFormat="1" ht="15.75" x14ac:dyDescent="0.25">
      <c r="A23" s="20" t="s">
        <v>55</v>
      </c>
      <c r="B23" s="34"/>
      <c r="C23" s="52"/>
      <c r="D23" s="52"/>
      <c r="E23" s="52"/>
    </row>
    <row r="24" spans="1:6" ht="31.5" x14ac:dyDescent="0.25">
      <c r="A24" s="66" t="s">
        <v>69</v>
      </c>
      <c r="B24" s="35" t="s">
        <v>67</v>
      </c>
      <c r="C24" s="53"/>
      <c r="D24" s="53"/>
      <c r="E24" s="53"/>
    </row>
    <row r="25" spans="1:6" ht="41.25" customHeight="1" x14ac:dyDescent="0.25">
      <c r="A25" s="67"/>
      <c r="B25" s="23">
        <v>0</v>
      </c>
      <c r="C25" s="49">
        <f>IF(B25=0,B25,IF(AND(B25&gt;5,B25&lt;19),(B25*60000*1.27),"Nem megfelelő érték szerepel a mennyiség cellában, javítani kell 6-14 közöttre!"))</f>
        <v>0</v>
      </c>
      <c r="D25" s="48">
        <f>ROUND((C25*0.3),0)</f>
        <v>0</v>
      </c>
      <c r="E25" s="48">
        <f>ROUND(((C25/1.27)*0.7),0)</f>
        <v>0</v>
      </c>
    </row>
    <row r="26" spans="1:6" ht="47.25" x14ac:dyDescent="0.25">
      <c r="A26" s="66" t="s">
        <v>42</v>
      </c>
      <c r="B26" s="35" t="s">
        <v>61</v>
      </c>
      <c r="C26" s="48"/>
      <c r="D26" s="48"/>
      <c r="E26" s="48"/>
    </row>
    <row r="27" spans="1:6" ht="36" customHeight="1" x14ac:dyDescent="0.25">
      <c r="A27" s="67"/>
      <c r="B27" s="23">
        <v>0</v>
      </c>
      <c r="C27" s="49">
        <f>IF(AND(B29&gt;=0,(B29+B27)&lt;2),(B27*250000*1.27),"Nem megfelelő érték szerepel a mennyiség cellában, csak 1 darab szerepelhet!")</f>
        <v>0</v>
      </c>
      <c r="D27" s="48">
        <f>ROUND((C27*0.3),0)</f>
        <v>0</v>
      </c>
      <c r="E27" s="48">
        <f>ROUND(((C27/1.27)*0.7),0)</f>
        <v>0</v>
      </c>
    </row>
    <row r="28" spans="1:6" ht="47.25" x14ac:dyDescent="0.25">
      <c r="A28" s="68" t="s">
        <v>43</v>
      </c>
      <c r="B28" s="35" t="s">
        <v>61</v>
      </c>
      <c r="C28" s="48"/>
      <c r="D28" s="48"/>
      <c r="E28" s="48"/>
    </row>
    <row r="29" spans="1:6" ht="37.5" customHeight="1" x14ac:dyDescent="0.25">
      <c r="A29" s="69"/>
      <c r="B29" s="23"/>
      <c r="C29" s="49">
        <f>IF(AND(B29&gt;=0,(B29+B27)&lt;2),(B29*500000*1.27),"Nem megfelelő érték szerepel a mennyiség cellában, csak 1 darab szerepelhet!")</f>
        <v>0</v>
      </c>
      <c r="D29" s="48">
        <f>ROUND((C29*0.3),0)</f>
        <v>0</v>
      </c>
      <c r="E29" s="48">
        <f>ROUND(((C29/1.27)*0.7),0)</f>
        <v>0</v>
      </c>
    </row>
    <row r="30" spans="1:6" ht="37.5" customHeight="1" x14ac:dyDescent="0.25">
      <c r="A30" s="70" t="s">
        <v>70</v>
      </c>
      <c r="B30" s="35" t="s">
        <v>71</v>
      </c>
      <c r="C30" s="49"/>
      <c r="D30" s="48"/>
      <c r="E30" s="48"/>
    </row>
    <row r="31" spans="1:6" ht="37.5" customHeight="1" x14ac:dyDescent="0.25">
      <c r="A31" s="71"/>
      <c r="B31" s="23"/>
      <c r="C31" s="49"/>
      <c r="D31" s="48"/>
      <c r="E31" s="48"/>
    </row>
    <row r="32" spans="1:6" ht="31.5" x14ac:dyDescent="0.25">
      <c r="A32" s="71"/>
      <c r="B32" s="35" t="s">
        <v>68</v>
      </c>
      <c r="C32" s="48"/>
      <c r="D32" s="48"/>
      <c r="E32" s="48"/>
    </row>
    <row r="33" spans="1:7" ht="53.25" customHeight="1" x14ac:dyDescent="0.25">
      <c r="A33" s="72"/>
      <c r="B33" s="23"/>
      <c r="C33" s="49">
        <f>IF(B33&lt;=400*B31,(B33*20000*1.27),"Nem megfelelő érték szerepel a mennyiség cellában, javítani kell 400 méter*pályák darabszáma lehet a legnagyobb érték!")</f>
        <v>0</v>
      </c>
      <c r="D33" s="48">
        <f>ROUND((C33*0.3),0)</f>
        <v>0</v>
      </c>
      <c r="E33" s="48">
        <f>ROUND(((C33/1.27)*0.7),0)</f>
        <v>0</v>
      </c>
    </row>
    <row r="34" spans="1:7" ht="47.25" x14ac:dyDescent="0.25">
      <c r="A34" s="68" t="s">
        <v>44</v>
      </c>
      <c r="B34" s="35" t="s">
        <v>62</v>
      </c>
      <c r="C34" s="48"/>
      <c r="D34" s="48"/>
      <c r="E34" s="48"/>
    </row>
    <row r="35" spans="1:7" ht="38.25" customHeight="1" x14ac:dyDescent="0.25">
      <c r="A35" s="69"/>
      <c r="B35" s="23">
        <v>0</v>
      </c>
      <c r="C35" s="48">
        <f>B35*11000*1.27</f>
        <v>0</v>
      </c>
      <c r="D35" s="48">
        <f>ROUND((C35*0.3),0)</f>
        <v>0</v>
      </c>
      <c r="E35" s="48">
        <f>ROUND(((C35/1.27)*0.7),0)</f>
        <v>0</v>
      </c>
    </row>
    <row r="36" spans="1:7" ht="31.5" x14ac:dyDescent="0.25">
      <c r="A36" s="68" t="s">
        <v>72</v>
      </c>
      <c r="B36" s="35" t="s">
        <v>63</v>
      </c>
      <c r="C36" s="48"/>
      <c r="D36" s="48"/>
      <c r="E36" s="48"/>
    </row>
    <row r="37" spans="1:7" ht="35.25" customHeight="1" x14ac:dyDescent="0.25">
      <c r="A37" s="69"/>
      <c r="B37" s="23">
        <v>0</v>
      </c>
      <c r="C37" s="49">
        <f>IF(B37=0,B37,IF(AND(B37&gt;149,B37&lt;301),(B37*15000*1.27),"Nem megfelelő érték szerepel a mennyiség cellában, javítani kell 150-300 közöttre!"))</f>
        <v>0</v>
      </c>
      <c r="D37" s="48">
        <f>ROUND((C37*0.3),0)</f>
        <v>0</v>
      </c>
      <c r="E37" s="48">
        <f>ROUND(((C37/1.27)*0.7),0)</f>
        <v>0</v>
      </c>
    </row>
    <row r="38" spans="1:7" ht="31.5" customHeight="1" x14ac:dyDescent="0.25">
      <c r="A38" s="63" t="s">
        <v>3</v>
      </c>
      <c r="B38" s="64"/>
      <c r="C38" s="48">
        <f>C20+C18+C19+C22+C25+C27+C29+C33+C35+C37</f>
        <v>0</v>
      </c>
      <c r="D38" s="48">
        <f t="shared" ref="D38:E38" si="0">D20+D18+D19+D22+D25+D27+D29+D33+D35+D37</f>
        <v>0</v>
      </c>
      <c r="E38" s="48">
        <f t="shared" si="0"/>
        <v>0</v>
      </c>
    </row>
    <row r="39" spans="1:7" x14ac:dyDescent="0.25">
      <c r="A39" s="44"/>
      <c r="B39" s="44"/>
      <c r="C39" s="44"/>
      <c r="D39" s="45"/>
      <c r="E39" s="45"/>
      <c r="F39" s="45"/>
    </row>
    <row r="40" spans="1:7" ht="46.5" customHeight="1" x14ac:dyDescent="0.25">
      <c r="A40" s="6" t="s">
        <v>31</v>
      </c>
      <c r="B40" s="47"/>
      <c r="C40" s="44"/>
      <c r="D40" s="45"/>
      <c r="E40" s="45"/>
      <c r="F40" s="45"/>
    </row>
    <row r="41" spans="1:7" ht="18.75" customHeight="1" x14ac:dyDescent="0.25">
      <c r="A41" s="65" t="s">
        <v>57</v>
      </c>
      <c r="B41" s="17" t="s">
        <v>35</v>
      </c>
      <c r="C41" s="17" t="s">
        <v>32</v>
      </c>
      <c r="D41" s="17" t="s">
        <v>33</v>
      </c>
      <c r="E41" s="17" t="s">
        <v>34</v>
      </c>
      <c r="F41" s="45"/>
    </row>
    <row r="42" spans="1:7" ht="46.5" customHeight="1" x14ac:dyDescent="0.25">
      <c r="A42" s="65"/>
      <c r="B42" s="47"/>
      <c r="C42" s="47"/>
      <c r="D42" s="47"/>
      <c r="E42" s="47"/>
      <c r="F42" s="45"/>
    </row>
    <row r="43" spans="1:7" s="27" customFormat="1" x14ac:dyDescent="0.25"/>
    <row r="44" spans="1:7" s="27" customFormat="1" ht="15.75" x14ac:dyDescent="0.25">
      <c r="A44" s="4" t="s">
        <v>17</v>
      </c>
    </row>
    <row r="45" spans="1:7" ht="38.25" customHeight="1" x14ac:dyDescent="0.25">
      <c r="A45" s="15" t="s">
        <v>10</v>
      </c>
      <c r="B45" s="47" t="s">
        <v>56</v>
      </c>
      <c r="C45" s="15" t="s">
        <v>15</v>
      </c>
      <c r="D45" s="47"/>
      <c r="E45" s="15" t="s">
        <v>16</v>
      </c>
      <c r="F45" s="47"/>
      <c r="G45" s="12"/>
    </row>
    <row r="46" spans="1:7" s="30" customFormat="1" ht="15.75" x14ac:dyDescent="0.25">
      <c r="A46" s="13"/>
      <c r="B46" s="13"/>
      <c r="C46" s="36"/>
      <c r="D46" s="37"/>
      <c r="E46" s="37"/>
      <c r="F46" s="37"/>
      <c r="G46" s="37"/>
    </row>
    <row r="47" spans="1:7" s="27" customFormat="1" x14ac:dyDescent="0.25"/>
    <row r="48" spans="1:7" s="27" customFormat="1" ht="15.75" x14ac:dyDescent="0.25">
      <c r="A48" s="4" t="s">
        <v>24</v>
      </c>
    </row>
    <row r="49" spans="1:6" ht="57.75" customHeight="1" x14ac:dyDescent="0.25">
      <c r="A49" s="54"/>
      <c r="B49" s="55"/>
      <c r="C49" s="55"/>
      <c r="D49" s="55"/>
      <c r="E49" s="55"/>
      <c r="F49" s="56"/>
    </row>
    <row r="50" spans="1:6" ht="15" customHeight="1" x14ac:dyDescent="0.25">
      <c r="A50" s="57"/>
      <c r="B50" s="58"/>
      <c r="C50" s="58"/>
      <c r="D50" s="58"/>
      <c r="E50" s="58"/>
      <c r="F50" s="59"/>
    </row>
    <row r="51" spans="1:6" ht="15" customHeight="1" x14ac:dyDescent="0.25">
      <c r="A51" s="57"/>
      <c r="B51" s="58"/>
      <c r="C51" s="58"/>
      <c r="D51" s="58"/>
      <c r="E51" s="58"/>
      <c r="F51" s="59"/>
    </row>
    <row r="52" spans="1:6" ht="72" customHeight="1" x14ac:dyDescent="0.25">
      <c r="A52" s="60"/>
      <c r="B52" s="61"/>
      <c r="C52" s="61"/>
      <c r="D52" s="61"/>
      <c r="E52" s="61"/>
      <c r="F52" s="62"/>
    </row>
    <row r="53" spans="1:6" s="27" customFormat="1" x14ac:dyDescent="0.25"/>
    <row r="54" spans="1:6" s="27" customFormat="1" x14ac:dyDescent="0.25"/>
    <row r="55" spans="1:6" s="27" customFormat="1" x14ac:dyDescent="0.25"/>
    <row r="56" spans="1:6" s="27" customFormat="1" ht="15.75" x14ac:dyDescent="0.25">
      <c r="A56" s="4" t="s">
        <v>23</v>
      </c>
      <c r="B56" s="38" t="s">
        <v>25</v>
      </c>
    </row>
    <row r="57" spans="1:6" s="27" customFormat="1" ht="15.75" x14ac:dyDescent="0.25">
      <c r="A57" s="4"/>
      <c r="B57" s="38"/>
    </row>
    <row r="58" spans="1:6" ht="45" x14ac:dyDescent="0.25">
      <c r="A58" s="39" t="s">
        <v>39</v>
      </c>
      <c r="B58" s="46"/>
    </row>
    <row r="59" spans="1:6" ht="135" x14ac:dyDescent="0.25">
      <c r="A59" s="39" t="s">
        <v>40</v>
      </c>
      <c r="B59" s="46"/>
    </row>
    <row r="60" spans="1:6" ht="45" x14ac:dyDescent="0.25">
      <c r="A60" s="39" t="s">
        <v>38</v>
      </c>
      <c r="B60" s="46"/>
    </row>
    <row r="61" spans="1:6" ht="60" x14ac:dyDescent="0.25">
      <c r="A61" s="39" t="s">
        <v>65</v>
      </c>
      <c r="B61" s="46"/>
    </row>
    <row r="62" spans="1:6" ht="45" x14ac:dyDescent="0.25">
      <c r="A62" s="39" t="s">
        <v>47</v>
      </c>
      <c r="B62" s="46"/>
    </row>
    <row r="63" spans="1:6" ht="105" x14ac:dyDescent="0.25">
      <c r="A63" s="39" t="s">
        <v>48</v>
      </c>
      <c r="B63" s="46"/>
    </row>
    <row r="64" spans="1:6" ht="45" x14ac:dyDescent="0.25">
      <c r="A64" s="39" t="s">
        <v>49</v>
      </c>
      <c r="B64" s="46"/>
    </row>
    <row r="65" spans="1:2" ht="60" x14ac:dyDescent="0.25">
      <c r="A65" s="39" t="s">
        <v>50</v>
      </c>
      <c r="B65" s="46"/>
    </row>
    <row r="66" spans="1:2" ht="154.5" customHeight="1" x14ac:dyDescent="0.25">
      <c r="A66" s="39" t="s">
        <v>74</v>
      </c>
      <c r="B66" s="46"/>
    </row>
    <row r="67" spans="1:2" ht="45" x14ac:dyDescent="0.25">
      <c r="A67" s="39" t="s">
        <v>51</v>
      </c>
      <c r="B67" s="46"/>
    </row>
    <row r="68" spans="1:2" ht="62.25" customHeight="1" x14ac:dyDescent="0.25">
      <c r="A68" s="39" t="s">
        <v>66</v>
      </c>
      <c r="B68" s="46"/>
    </row>
    <row r="69" spans="1:2" ht="75" x14ac:dyDescent="0.25">
      <c r="A69" s="39" t="s">
        <v>52</v>
      </c>
      <c r="B69" s="46"/>
    </row>
    <row r="70" spans="1:2" x14ac:dyDescent="0.25">
      <c r="A70" s="27"/>
    </row>
    <row r="71" spans="1:2" x14ac:dyDescent="0.25">
      <c r="A71" s="27"/>
    </row>
    <row r="72" spans="1:2" x14ac:dyDescent="0.25">
      <c r="A72" s="40" t="s">
        <v>26</v>
      </c>
      <c r="B72" s="9"/>
    </row>
    <row r="73" spans="1:2" x14ac:dyDescent="0.25">
      <c r="A73" s="27"/>
      <c r="B73" s="9"/>
    </row>
    <row r="74" spans="1:2" x14ac:dyDescent="0.25">
      <c r="A74" s="27"/>
    </row>
    <row r="75" spans="1:2" ht="23.25" x14ac:dyDescent="0.35">
      <c r="A75" s="41" t="s">
        <v>27</v>
      </c>
      <c r="B75" s="18"/>
    </row>
    <row r="76" spans="1:2" ht="48.75" customHeight="1" x14ac:dyDescent="0.25">
      <c r="A76" s="42" t="s">
        <v>53</v>
      </c>
    </row>
  </sheetData>
  <sheetProtection algorithmName="SHA-512" hashValue="cQ6ubkNA+4XlJLlSGiLdyc0JwvzuvkG7EcX2eRbtEfDo+YWiTsqGbW9q0tZk7JFUwdJfisy6nsVFcAMjIsru4g==" saltValue="BXt6k9M3ACeToZP7YE21Bg==" spinCount="100000" sheet="1" formatColumns="0"/>
  <mergeCells count="9">
    <mergeCell ref="A49:F52"/>
    <mergeCell ref="A38:B38"/>
    <mergeCell ref="A41:A42"/>
    <mergeCell ref="A24:A25"/>
    <mergeCell ref="A26:A27"/>
    <mergeCell ref="A28:A29"/>
    <mergeCell ref="A34:A35"/>
    <mergeCell ref="A36:A37"/>
    <mergeCell ref="A30:A33"/>
  </mergeCells>
  <pageMargins left="0.70866141732283472" right="0.70866141732283472" top="0.51181102362204722" bottom="0.43307086614173229" header="0.31496062992125984" footer="0.31496062992125984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Adatlap</vt:lpstr>
      <vt:lpstr>Adatlap!_ftnref1</vt:lpstr>
    </vt:vector>
  </TitlesOfParts>
  <Company>MFB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Avar </cp:lastModifiedBy>
  <cp:lastPrinted>2017-08-17T13:28:05Z</cp:lastPrinted>
  <dcterms:created xsi:type="dcterms:W3CDTF">2013-07-08T14:11:26Z</dcterms:created>
  <dcterms:modified xsi:type="dcterms:W3CDTF">2017-09-01T10:55:41Z</dcterms:modified>
</cp:coreProperties>
</file>